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V:\economato\ROBERTO\DISTRIBUTORI AUTOMATICI\PROCEDURA NEGOZIATA 2026\"/>
    </mc:Choice>
  </mc:AlternateContent>
  <xr:revisionPtr revIDLastSave="0" documentId="13_ncr:1_{F258D0E4-7629-46B8-A095-480F0A087F3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Allegato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H18" i="1"/>
  <c r="G18" i="1"/>
  <c r="F18" i="1"/>
  <c r="H17" i="1"/>
  <c r="H19" i="1"/>
  <c r="H20" i="1"/>
  <c r="H21" i="1"/>
  <c r="H22" i="1"/>
  <c r="H23" i="1"/>
  <c r="H24" i="1"/>
  <c r="H25" i="1"/>
  <c r="H26" i="1"/>
  <c r="H27" i="1"/>
  <c r="H16" i="1"/>
  <c r="F16" i="1"/>
  <c r="D31" i="1"/>
  <c r="G17" i="1"/>
  <c r="G19" i="1"/>
  <c r="G20" i="1"/>
  <c r="G21" i="1"/>
  <c r="G22" i="1"/>
  <c r="G23" i="1"/>
  <c r="G24" i="1"/>
  <c r="G25" i="1"/>
  <c r="G26" i="1"/>
  <c r="G27" i="1"/>
  <c r="G16" i="1"/>
  <c r="B33" i="1"/>
  <c r="E29" i="1"/>
  <c r="F27" i="1"/>
  <c r="F26" i="1"/>
  <c r="F25" i="1"/>
  <c r="F24" i="1"/>
  <c r="F23" i="1"/>
  <c r="F22" i="1"/>
  <c r="F21" i="1"/>
  <c r="F20" i="1"/>
  <c r="F19" i="1"/>
  <c r="F17" i="1"/>
</calcChain>
</file>

<file path=xl/sharedStrings.xml><?xml version="1.0" encoding="utf-8"?>
<sst xmlns="http://schemas.openxmlformats.org/spreadsheetml/2006/main" count="43" uniqueCount="43">
  <si>
    <t>Prodotto</t>
  </si>
  <si>
    <t>Peso</t>
  </si>
  <si>
    <t>Sconto ponderato</t>
  </si>
  <si>
    <t>Caffè corto e lungo</t>
  </si>
  <si>
    <t>Totale pesi</t>
  </si>
  <si>
    <t>Controllo celle compilate</t>
  </si>
  <si>
    <t>Celle richieste</t>
  </si>
  <si>
    <t>ESITO</t>
  </si>
  <si>
    <t>AFFIDAMENTO IN CONCESSIONE DEL SERVIZIO DI SOMMINISTRAZIONE DI BEVANDE E ALIMENTI MEDIANTE L’INSTALLAZIONE E LA GESTIONE DI DISTRIBUTORI AUTOMATICI PRESSO LE SEDI DELLA PROVINCIA DI ANCONA PER LA DURATA DI CINQUE ANNI. CIG: ____________.</t>
  </si>
  <si>
    <t>Settore II</t>
  </si>
  <si>
    <t>2.2 - Area Economato, Impianti Termici, Provveditorato e Servizi Scolastici</t>
  </si>
  <si>
    <t>Via di Passo Varano, 19/A – 60131 Ancona</t>
  </si>
  <si>
    <t>PEC: provincia.ancona@cert.provincia.ancona.it</t>
  </si>
  <si>
    <t>Codice fiscale n. 00369930425</t>
  </si>
  <si>
    <t>Caffè a cialde</t>
  </si>
  <si>
    <t>Prezzo massimo di vendita finale arrotondato (€)</t>
  </si>
  <si>
    <t>Caffè d’orzo, thè, caffè macchiato, caffè decaffeinato, cappuccino, cioccolata calda</t>
  </si>
  <si>
    <t>Acqua minerale naturale e frizzante in bottiglia da 500 ml.</t>
  </si>
  <si>
    <t>Succhi di frutta, thè in confezione di almeno 200 ml.</t>
  </si>
  <si>
    <t>Bevande gassate in lattina da 330 ml.</t>
  </si>
  <si>
    <t>Snack 1 (tipo cracker)</t>
  </si>
  <si>
    <t>Snack 2 (tipo schiacciatine, taralli, ecc.)</t>
  </si>
  <si>
    <t>Snack 3 (tipo TUC, patatine, ecc.)</t>
  </si>
  <si>
    <t>Prodotti di pasticceria lievitata (altri snack 1^ fascia – almeno 4 alloggiamenti)</t>
  </si>
  <si>
    <t>Barrette al cioccolato – biscotti (altri snack 2^ fascia – almeno 4 alloggiamenti)</t>
  </si>
  <si>
    <t>Facoltativo: altri snack 3^ fascia</t>
  </si>
  <si>
    <t>A) BEVANDE CALDE</t>
  </si>
  <si>
    <t>B) BEVANDE FREDDE</t>
  </si>
  <si>
    <t>C) ALIMENTI PRECONFEZIONATI</t>
  </si>
  <si>
    <t>Tipologia</t>
  </si>
  <si>
    <t>Sconto % con chiave elettronica/card magnetica</t>
  </si>
  <si>
    <t>Media ponderata degli sconti percentuali offerti (Sm)</t>
  </si>
  <si>
    <t>Prezzo risultante con chiave/card (€)</t>
  </si>
  <si>
    <t>NOTE PER LA COMPILAZIONE</t>
  </si>
  <si>
    <r>
      <t xml:space="preserve">Lo sconto percentuale deve essere espresso </t>
    </r>
    <r>
      <rPr>
        <sz val="11"/>
        <color theme="1"/>
        <rFont val="Segoe UI"/>
        <family val="2"/>
      </rPr>
      <t>con un massimo di due cifre decimali.</t>
    </r>
  </si>
  <si>
    <r>
      <t xml:space="preserve">Qualora non si intenda applicare alcuno sconto ad uno o più prodotti, dovrà essere indicato il valore </t>
    </r>
    <r>
      <rPr>
        <sz val="11"/>
        <color theme="1"/>
        <rFont val="Segoe UI"/>
        <family val="2"/>
      </rPr>
      <t>0,00% (in caso di mancata indicazione del valore, lo sconto si intende comunque pari a 0,00%.)</t>
    </r>
  </si>
  <si>
    <r>
      <t xml:space="preserve">Ai fini dell'attribuzione del punteggio previsto dall'art. 18.2.2 della lettera di invito, sarà presa in considerazione esclusivamente la </t>
    </r>
    <r>
      <rPr>
        <b/>
        <u/>
        <sz val="11"/>
        <color theme="1"/>
        <rFont val="Segoe UI"/>
        <family val="2"/>
      </rPr>
      <t>media ponderata degli sconti (Sm).</t>
    </r>
  </si>
  <si>
    <t>Tutte le altre celle sono calcolate automaticamente.</t>
  </si>
  <si>
    <r>
      <t xml:space="preserve">Compilare esclusivamente la colonna </t>
    </r>
    <r>
      <rPr>
        <sz val="11"/>
        <color theme="1"/>
        <rFont val="Segoe UI"/>
        <family val="2"/>
      </rPr>
      <t>"Sconto % con chiave elettronica/card magnetica", indicando per ciascun prodotto la percentuale di sconto che si intende applicare agli utilizzatori della chiave elettronica/card magnetica per tutta la durata della concessione.</t>
    </r>
  </si>
  <si>
    <r>
      <t>Il valore della "</t>
    </r>
    <r>
      <rPr>
        <sz val="11"/>
        <color theme="1"/>
        <rFont val="Segoe UI"/>
        <family val="2"/>
      </rPr>
      <t>Media ponderata degli sconti percentuali offerti (Sm) è calcolato automaticamente sulla base dei pesi attribuiti ai singoli prodotti.</t>
    </r>
  </si>
  <si>
    <t>ALLEGATO B1</t>
  </si>
  <si>
    <t>Listino prodotti e prezzi massimi e sconto praticato con chiave elettronica/card magnetica</t>
  </si>
  <si>
    <t>Prezzo massimo di vendita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</si>
</sst>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€\ 0.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</font>
    <font>
      <b/>
      <u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Segoe UI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Segoe U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2" fontId="0" fillId="0" borderId="9" xfId="0" applyNumberFormat="1" applyBorder="1" applyProtection="1">
      <protection locked="0"/>
    </xf>
    <xf numFmtId="2" fontId="0" fillId="0" borderId="10" xfId="0" applyNumberFormat="1" applyBorder="1" applyProtection="1">
      <protection locked="0"/>
    </xf>
    <xf numFmtId="2" fontId="0" fillId="0" borderId="11" xfId="0" applyNumberFormat="1" applyBorder="1" applyProtection="1">
      <protection locked="0"/>
    </xf>
    <xf numFmtId="0" fontId="0" fillId="0" borderId="0" xfId="0" applyAlignment="1" applyProtection="1">
      <alignment horizontal="left" vertical="center" indent="9"/>
    </xf>
    <xf numFmtId="0" fontId="1" fillId="0" borderId="0" xfId="0" applyFont="1" applyProtection="1"/>
    <xf numFmtId="0" fontId="4" fillId="0" borderId="0" xfId="1" applyAlignment="1" applyProtection="1">
      <alignment horizontal="left" vertical="center" indent="9"/>
    </xf>
    <xf numFmtId="0" fontId="2" fillId="0" borderId="0" xfId="0" applyFont="1" applyAlignment="1" applyProtection="1">
      <alignment horizontal="justify" vertical="center" wrapText="1"/>
    </xf>
    <xf numFmtId="0" fontId="2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3" fillId="0" borderId="9" xfId="0" applyFont="1" applyBorder="1" applyProtection="1"/>
    <xf numFmtId="0" fontId="0" fillId="0" borderId="9" xfId="0" applyBorder="1" applyProtection="1"/>
    <xf numFmtId="164" fontId="0" fillId="0" borderId="9" xfId="0" applyNumberFormat="1" applyBorder="1" applyProtection="1"/>
    <xf numFmtId="0" fontId="0" fillId="0" borderId="0" xfId="0" applyProtection="1"/>
    <xf numFmtId="164" fontId="0" fillId="0" borderId="0" xfId="0" applyNumberFormat="1" applyAlignment="1" applyProtection="1">
      <alignment vertical="center"/>
    </xf>
    <xf numFmtId="164" fontId="0" fillId="0" borderId="9" xfId="0" applyNumberFormat="1" applyBorder="1" applyAlignment="1" applyProtection="1">
      <alignment vertical="center"/>
    </xf>
    <xf numFmtId="0" fontId="1" fillId="0" borderId="10" xfId="0" applyFont="1" applyBorder="1" applyProtection="1"/>
    <xf numFmtId="0" fontId="0" fillId="0" borderId="10" xfId="0" applyBorder="1" applyProtection="1"/>
    <xf numFmtId="164" fontId="0" fillId="0" borderId="10" xfId="0" applyNumberFormat="1" applyBorder="1" applyProtection="1"/>
    <xf numFmtId="164" fontId="0" fillId="0" borderId="10" xfId="0" applyNumberFormat="1" applyBorder="1" applyAlignment="1" applyProtection="1">
      <alignment vertical="center"/>
    </xf>
    <xf numFmtId="0" fontId="3" fillId="0" borderId="10" xfId="0" applyFont="1" applyBorder="1" applyProtection="1"/>
    <xf numFmtId="0" fontId="1" fillId="0" borderId="11" xfId="0" applyFont="1" applyBorder="1" applyProtection="1"/>
    <xf numFmtId="0" fontId="0" fillId="0" borderId="11" xfId="0" applyBorder="1" applyProtection="1"/>
    <xf numFmtId="164" fontId="0" fillId="0" borderId="11" xfId="0" applyNumberFormat="1" applyBorder="1" applyProtection="1"/>
    <xf numFmtId="0" fontId="0" fillId="0" borderId="8" xfId="0" applyBorder="1" applyProtection="1"/>
    <xf numFmtId="164" fontId="0" fillId="0" borderId="8" xfId="0" applyNumberFormat="1" applyBorder="1" applyAlignment="1" applyProtection="1">
      <alignment vertical="center"/>
    </xf>
    <xf numFmtId="164" fontId="0" fillId="0" borderId="11" xfId="0" applyNumberFormat="1" applyBorder="1" applyAlignment="1" applyProtection="1">
      <alignment vertical="center"/>
    </xf>
    <xf numFmtId="0" fontId="3" fillId="0" borderId="0" xfId="0" applyFont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3" fillId="0" borderId="6" xfId="0" applyFont="1" applyBorder="1" applyProtection="1"/>
    <xf numFmtId="0" fontId="3" fillId="0" borderId="7" xfId="0" applyFont="1" applyBorder="1" applyAlignment="1" applyProtection="1">
      <alignment horizontal="right"/>
    </xf>
    <xf numFmtId="0" fontId="0" fillId="0" borderId="0" xfId="0" applyAlignment="1" applyProtection="1">
      <alignment horizontal="justify" wrapText="1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left"/>
    </xf>
    <xf numFmtId="0" fontId="9" fillId="0" borderId="0" xfId="0" applyFont="1" applyAlignment="1" applyProtection="1">
      <alignment horizontal="left"/>
    </xf>
    <xf numFmtId="0" fontId="8" fillId="0" borderId="0" xfId="0" applyFont="1" applyAlignment="1" applyProtection="1">
      <alignment vertical="center"/>
    </xf>
  </cellXfs>
  <cellStyles count="2">
    <cellStyle name="Collegamento ipertestuale" xfId="1" builtinId="8"/>
    <cellStyle name="Normale" xfId="0" builtinId="0"/>
  </cellStyles>
  <dxfs count="1">
    <dxf>
      <fill>
        <patternFill patternType="solid">
          <fgColor rgb="FFFFC7CE"/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</xdr:rowOff>
    </xdr:from>
    <xdr:to>
      <xdr:col>0</xdr:col>
      <xdr:colOff>714375</xdr:colOff>
      <xdr:row>5</xdr:row>
      <xdr:rowOff>152400</xdr:rowOff>
    </xdr:to>
    <xdr:pic>
      <xdr:nvPicPr>
        <xdr:cNvPr id="2" name="Immagine 72486627" descr="logo della Provincia di Ancona">
          <a:extLst>
            <a:ext uri="{FF2B5EF4-FFF2-40B4-BE49-F238E27FC236}">
              <a16:creationId xmlns:a16="http://schemas.microsoft.com/office/drawing/2014/main" id="{C6A86DE4-4B55-7389-9CE0-FCCABB19F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09550"/>
          <a:ext cx="62865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vincia.ancona@cert.provincia.ancona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9"/>
  <sheetViews>
    <sheetView tabSelected="1" topLeftCell="A9" zoomScale="90" zoomScaleNormal="90" workbookViewId="0">
      <selection activeCell="D29" sqref="D29"/>
    </sheetView>
  </sheetViews>
  <sheetFormatPr defaultRowHeight="15.75" x14ac:dyDescent="0.25"/>
  <cols>
    <col min="1" max="1" width="29.42578125" style="5" bestFit="1" customWidth="1"/>
    <col min="2" max="2" width="82.7109375" style="5" customWidth="1"/>
    <col min="3" max="3" width="18.7109375" style="5" customWidth="1"/>
    <col min="4" max="4" width="16.140625" style="5" customWidth="1"/>
    <col min="5" max="5" width="7" style="5" customWidth="1"/>
    <col min="6" max="6" width="11.85546875" style="5" customWidth="1"/>
    <col min="7" max="8" width="16.28515625" style="5" customWidth="1"/>
    <col min="9" max="16384" width="9.140625" style="5"/>
  </cols>
  <sheetData>
    <row r="1" spans="1:8" x14ac:dyDescent="0.25">
      <c r="A1" s="4" t="s">
        <v>9</v>
      </c>
    </row>
    <row r="2" spans="1:8" x14ac:dyDescent="0.25">
      <c r="A2" s="4" t="s">
        <v>10</v>
      </c>
    </row>
    <row r="3" spans="1:8" x14ac:dyDescent="0.25">
      <c r="A3" s="4" t="s">
        <v>11</v>
      </c>
    </row>
    <row r="4" spans="1:8" x14ac:dyDescent="0.25">
      <c r="A4" s="6" t="s">
        <v>12</v>
      </c>
    </row>
    <row r="5" spans="1:8" x14ac:dyDescent="0.25">
      <c r="A5" s="4" t="s">
        <v>13</v>
      </c>
    </row>
    <row r="8" spans="1:8" ht="31.5" customHeight="1" x14ac:dyDescent="0.25">
      <c r="A8" s="7" t="s">
        <v>8</v>
      </c>
      <c r="B8" s="7"/>
      <c r="C8" s="7"/>
      <c r="D8" s="7"/>
      <c r="E8" s="7"/>
      <c r="F8" s="7"/>
      <c r="G8" s="7"/>
      <c r="H8" s="7"/>
    </row>
    <row r="9" spans="1:8" x14ac:dyDescent="0.25">
      <c r="B9" s="8"/>
    </row>
    <row r="11" spans="1:8" ht="23.25" x14ac:dyDescent="0.25">
      <c r="A11" s="9" t="s">
        <v>40</v>
      </c>
      <c r="B11" s="9"/>
      <c r="C11" s="9"/>
      <c r="D11" s="9"/>
      <c r="E11" s="9"/>
      <c r="F11" s="9"/>
      <c r="G11" s="9"/>
      <c r="H11" s="9"/>
    </row>
    <row r="12" spans="1:8" ht="18.75" x14ac:dyDescent="0.25">
      <c r="A12" s="10" t="s">
        <v>41</v>
      </c>
      <c r="B12" s="10"/>
      <c r="C12" s="10"/>
      <c r="D12" s="10"/>
      <c r="E12" s="10"/>
      <c r="F12" s="10"/>
      <c r="G12" s="10"/>
      <c r="H12" s="10"/>
    </row>
    <row r="15" spans="1:8" ht="60" x14ac:dyDescent="0.25">
      <c r="A15" s="11" t="s">
        <v>29</v>
      </c>
      <c r="B15" s="11" t="s">
        <v>0</v>
      </c>
      <c r="C15" s="12" t="s">
        <v>42</v>
      </c>
      <c r="D15" s="11" t="s">
        <v>30</v>
      </c>
      <c r="E15" s="11" t="s">
        <v>1</v>
      </c>
      <c r="F15" s="11" t="s">
        <v>2</v>
      </c>
      <c r="G15" s="11" t="s">
        <v>32</v>
      </c>
      <c r="H15" s="11" t="s">
        <v>15</v>
      </c>
    </row>
    <row r="16" spans="1:8" x14ac:dyDescent="0.25">
      <c r="A16" s="13" t="s">
        <v>26</v>
      </c>
      <c r="B16" s="14" t="s">
        <v>3</v>
      </c>
      <c r="C16" s="15">
        <v>0.7</v>
      </c>
      <c r="D16" s="1"/>
      <c r="E16" s="16">
        <v>5</v>
      </c>
      <c r="F16" s="14">
        <f t="shared" ref="F16:F27" si="0">D16*E16</f>
        <v>0</v>
      </c>
      <c r="G16" s="17">
        <f>C16*(1-D16/100)</f>
        <v>0.7</v>
      </c>
      <c r="H16" s="18">
        <f>ROUND(C16*(1-D16/100),1)</f>
        <v>0.7</v>
      </c>
    </row>
    <row r="17" spans="1:8" x14ac:dyDescent="0.25">
      <c r="A17" s="19"/>
      <c r="B17" s="20" t="s">
        <v>16</v>
      </c>
      <c r="C17" s="21">
        <v>0.7</v>
      </c>
      <c r="D17" s="2"/>
      <c r="E17" s="16">
        <v>5</v>
      </c>
      <c r="F17" s="20">
        <f t="shared" si="0"/>
        <v>0</v>
      </c>
      <c r="G17" s="17">
        <f t="shared" ref="G17:G27" si="1">C17*(1-D17/100)</f>
        <v>0.7</v>
      </c>
      <c r="H17" s="22">
        <f t="shared" ref="H17:H27" si="2">ROUND(C17*(1-D17/100),1)</f>
        <v>0.7</v>
      </c>
    </row>
    <row r="18" spans="1:8" x14ac:dyDescent="0.25">
      <c r="A18" s="19"/>
      <c r="B18" s="20" t="s">
        <v>14</v>
      </c>
      <c r="C18" s="21">
        <v>0.7</v>
      </c>
      <c r="D18" s="2"/>
      <c r="E18" s="16">
        <v>5</v>
      </c>
      <c r="F18" s="20">
        <f t="shared" si="0"/>
        <v>0</v>
      </c>
      <c r="G18" s="17">
        <f t="shared" si="1"/>
        <v>0.7</v>
      </c>
      <c r="H18" s="22">
        <f t="shared" si="2"/>
        <v>0.7</v>
      </c>
    </row>
    <row r="19" spans="1:8" x14ac:dyDescent="0.25">
      <c r="A19" s="23" t="s">
        <v>27</v>
      </c>
      <c r="B19" s="20" t="s">
        <v>17</v>
      </c>
      <c r="C19" s="21">
        <v>0.6</v>
      </c>
      <c r="D19" s="2"/>
      <c r="E19" s="16">
        <v>4</v>
      </c>
      <c r="F19" s="20">
        <f t="shared" si="0"/>
        <v>0</v>
      </c>
      <c r="G19" s="17">
        <f t="shared" si="1"/>
        <v>0.6</v>
      </c>
      <c r="H19" s="22">
        <f t="shared" si="2"/>
        <v>0.6</v>
      </c>
    </row>
    <row r="20" spans="1:8" x14ac:dyDescent="0.25">
      <c r="A20" s="19"/>
      <c r="B20" s="20" t="s">
        <v>18</v>
      </c>
      <c r="C20" s="21">
        <v>0.9</v>
      </c>
      <c r="D20" s="2"/>
      <c r="E20" s="16">
        <v>2</v>
      </c>
      <c r="F20" s="20">
        <f t="shared" si="0"/>
        <v>0</v>
      </c>
      <c r="G20" s="17">
        <f t="shared" si="1"/>
        <v>0.9</v>
      </c>
      <c r="H20" s="22">
        <f t="shared" si="2"/>
        <v>0.9</v>
      </c>
    </row>
    <row r="21" spans="1:8" x14ac:dyDescent="0.25">
      <c r="A21" s="19"/>
      <c r="B21" s="20" t="s">
        <v>19</v>
      </c>
      <c r="C21" s="21">
        <v>1.3</v>
      </c>
      <c r="D21" s="2"/>
      <c r="E21" s="16">
        <v>2</v>
      </c>
      <c r="F21" s="20">
        <f t="shared" si="0"/>
        <v>0</v>
      </c>
      <c r="G21" s="17">
        <f t="shared" si="1"/>
        <v>1.3</v>
      </c>
      <c r="H21" s="22">
        <f t="shared" si="2"/>
        <v>1.3</v>
      </c>
    </row>
    <row r="22" spans="1:8" x14ac:dyDescent="0.25">
      <c r="A22" s="23" t="s">
        <v>28</v>
      </c>
      <c r="B22" s="20" t="s">
        <v>20</v>
      </c>
      <c r="C22" s="21">
        <v>0.5</v>
      </c>
      <c r="D22" s="2"/>
      <c r="E22" s="16">
        <v>1</v>
      </c>
      <c r="F22" s="20">
        <f t="shared" si="0"/>
        <v>0</v>
      </c>
      <c r="G22" s="17">
        <f t="shared" si="1"/>
        <v>0.5</v>
      </c>
      <c r="H22" s="22">
        <f t="shared" si="2"/>
        <v>0.5</v>
      </c>
    </row>
    <row r="23" spans="1:8" x14ac:dyDescent="0.25">
      <c r="A23" s="19"/>
      <c r="B23" s="20" t="s">
        <v>21</v>
      </c>
      <c r="C23" s="21">
        <v>0.8</v>
      </c>
      <c r="D23" s="2"/>
      <c r="E23" s="16">
        <v>1</v>
      </c>
      <c r="F23" s="20">
        <f t="shared" si="0"/>
        <v>0</v>
      </c>
      <c r="G23" s="17">
        <f t="shared" si="1"/>
        <v>0.8</v>
      </c>
      <c r="H23" s="22">
        <f t="shared" si="2"/>
        <v>0.8</v>
      </c>
    </row>
    <row r="24" spans="1:8" x14ac:dyDescent="0.25">
      <c r="A24" s="19"/>
      <c r="B24" s="20" t="s">
        <v>22</v>
      </c>
      <c r="C24" s="21">
        <v>1</v>
      </c>
      <c r="D24" s="2"/>
      <c r="E24" s="16">
        <v>1</v>
      </c>
      <c r="F24" s="20">
        <f t="shared" si="0"/>
        <v>0</v>
      </c>
      <c r="G24" s="17">
        <f t="shared" si="1"/>
        <v>1</v>
      </c>
      <c r="H24" s="22">
        <f t="shared" si="2"/>
        <v>1</v>
      </c>
    </row>
    <row r="25" spans="1:8" x14ac:dyDescent="0.25">
      <c r="A25" s="19"/>
      <c r="B25" s="20" t="s">
        <v>23</v>
      </c>
      <c r="C25" s="21">
        <v>0.8</v>
      </c>
      <c r="D25" s="2"/>
      <c r="E25" s="16">
        <v>1</v>
      </c>
      <c r="F25" s="20">
        <f t="shared" si="0"/>
        <v>0</v>
      </c>
      <c r="G25" s="17">
        <f t="shared" si="1"/>
        <v>0.8</v>
      </c>
      <c r="H25" s="22">
        <f t="shared" si="2"/>
        <v>0.8</v>
      </c>
    </row>
    <row r="26" spans="1:8" x14ac:dyDescent="0.25">
      <c r="A26" s="19"/>
      <c r="B26" s="20" t="s">
        <v>24</v>
      </c>
      <c r="C26" s="21">
        <v>1.1000000000000001</v>
      </c>
      <c r="D26" s="2"/>
      <c r="E26" s="16">
        <v>1</v>
      </c>
      <c r="F26" s="20">
        <f t="shared" si="0"/>
        <v>0</v>
      </c>
      <c r="G26" s="17">
        <f t="shared" si="1"/>
        <v>1.1000000000000001</v>
      </c>
      <c r="H26" s="22">
        <f t="shared" si="2"/>
        <v>1.1000000000000001</v>
      </c>
    </row>
    <row r="27" spans="1:8" x14ac:dyDescent="0.25">
      <c r="A27" s="24"/>
      <c r="B27" s="25" t="s">
        <v>25</v>
      </c>
      <c r="C27" s="26">
        <v>1.5</v>
      </c>
      <c r="D27" s="3"/>
      <c r="E27" s="27">
        <v>1</v>
      </c>
      <c r="F27" s="25">
        <f t="shared" si="0"/>
        <v>0</v>
      </c>
      <c r="G27" s="28">
        <f t="shared" si="1"/>
        <v>1.5</v>
      </c>
      <c r="H27" s="29">
        <f t="shared" si="2"/>
        <v>1.5</v>
      </c>
    </row>
    <row r="28" spans="1:8" x14ac:dyDescent="0.25">
      <c r="B28" s="16"/>
      <c r="C28" s="16"/>
      <c r="D28" s="16"/>
      <c r="E28" s="16"/>
      <c r="F28" s="16"/>
      <c r="G28" s="16"/>
      <c r="H28" s="16"/>
    </row>
    <row r="29" spans="1:8" x14ac:dyDescent="0.25">
      <c r="A29" s="16" t="s">
        <v>4</v>
      </c>
      <c r="B29" s="16"/>
      <c r="C29" s="16"/>
      <c r="D29" s="16"/>
      <c r="E29" s="16">
        <f>SUM(E16:E27)</f>
        <v>29</v>
      </c>
      <c r="F29" s="16"/>
      <c r="G29" s="16"/>
      <c r="H29" s="16"/>
    </row>
    <row r="30" spans="1:8" x14ac:dyDescent="0.25">
      <c r="D30" s="16"/>
      <c r="F30" s="16"/>
      <c r="G30" s="16"/>
      <c r="H30" s="16"/>
    </row>
    <row r="31" spans="1:8" x14ac:dyDescent="0.25">
      <c r="A31" s="30" t="s">
        <v>31</v>
      </c>
      <c r="D31" s="30">
        <f>SUMPRODUCT(D16:D27,E16:E27)/SUM(E16:E27)</f>
        <v>0</v>
      </c>
      <c r="E31" s="16"/>
      <c r="F31" s="16"/>
      <c r="G31" s="16"/>
      <c r="H31" s="16"/>
    </row>
    <row r="33" spans="1:8" x14ac:dyDescent="0.25">
      <c r="A33" s="31" t="s">
        <v>5</v>
      </c>
      <c r="B33" s="32">
        <f>COUNT(D16:D27)</f>
        <v>0</v>
      </c>
      <c r="D33" s="16"/>
      <c r="E33" s="16"/>
      <c r="F33" s="16"/>
      <c r="G33" s="16"/>
      <c r="H33" s="16"/>
    </row>
    <row r="34" spans="1:8" x14ac:dyDescent="0.25">
      <c r="A34" s="33" t="s">
        <v>6</v>
      </c>
      <c r="B34" s="34">
        <v>12</v>
      </c>
      <c r="D34" s="16"/>
      <c r="E34" s="16"/>
      <c r="F34" s="16"/>
      <c r="G34" s="16"/>
      <c r="H34" s="16"/>
    </row>
    <row r="35" spans="1:8" x14ac:dyDescent="0.25">
      <c r="A35" s="35" t="s">
        <v>7</v>
      </c>
      <c r="B35" s="36" t="str">
        <f>IF(COUNT(D16:D27)=12,"COMPLETO","DA COMPLETARE")</f>
        <v>DA COMPLETARE</v>
      </c>
      <c r="D35" s="16"/>
      <c r="E35" s="16"/>
      <c r="F35" s="16"/>
      <c r="G35" s="16"/>
      <c r="H35" s="16"/>
    </row>
    <row r="38" spans="1:8" x14ac:dyDescent="0.25">
      <c r="A38" s="30" t="s">
        <v>33</v>
      </c>
    </row>
    <row r="39" spans="1:8" ht="33" customHeight="1" x14ac:dyDescent="0.3">
      <c r="A39" s="37" t="s">
        <v>38</v>
      </c>
      <c r="B39" s="37"/>
      <c r="C39" s="37"/>
      <c r="D39" s="37"/>
      <c r="E39" s="37"/>
      <c r="F39" s="37"/>
      <c r="G39" s="37"/>
      <c r="H39" s="37"/>
    </row>
    <row r="40" spans="1:8" ht="16.5" x14ac:dyDescent="0.3">
      <c r="A40" s="38" t="s">
        <v>34</v>
      </c>
      <c r="B40" s="38"/>
      <c r="C40" s="38"/>
      <c r="D40" s="38"/>
      <c r="E40" s="38"/>
      <c r="F40" s="38"/>
      <c r="G40" s="38"/>
      <c r="H40" s="38"/>
    </row>
    <row r="41" spans="1:8" ht="16.5" x14ac:dyDescent="0.3">
      <c r="A41" s="38" t="s">
        <v>35</v>
      </c>
      <c r="B41" s="38"/>
      <c r="C41" s="38"/>
      <c r="D41" s="38"/>
      <c r="E41" s="38"/>
      <c r="F41" s="38"/>
      <c r="G41" s="38"/>
      <c r="H41" s="38"/>
    </row>
    <row r="42" spans="1:8" x14ac:dyDescent="0.25">
      <c r="A42" s="38" t="s">
        <v>37</v>
      </c>
      <c r="B42" s="38"/>
      <c r="C42" s="38"/>
      <c r="D42" s="38"/>
      <c r="E42" s="38"/>
      <c r="F42" s="38"/>
      <c r="G42" s="38"/>
      <c r="H42" s="38"/>
    </row>
    <row r="43" spans="1:8" ht="16.5" x14ac:dyDescent="0.3">
      <c r="A43" s="39" t="s">
        <v>39</v>
      </c>
      <c r="B43" s="39"/>
      <c r="C43" s="39"/>
      <c r="D43" s="39"/>
      <c r="E43" s="39"/>
      <c r="F43" s="39"/>
      <c r="G43" s="39"/>
      <c r="H43" s="39"/>
    </row>
    <row r="44" spans="1:8" ht="16.5" x14ac:dyDescent="0.3">
      <c r="A44" s="40" t="s">
        <v>36</v>
      </c>
      <c r="B44" s="39"/>
      <c r="C44" s="39"/>
      <c r="D44" s="39"/>
      <c r="E44" s="39"/>
      <c r="F44" s="39"/>
      <c r="G44" s="39"/>
      <c r="H44" s="39"/>
    </row>
    <row r="47" spans="1:8" ht="16.5" x14ac:dyDescent="0.25">
      <c r="A47" s="41"/>
    </row>
    <row r="48" spans="1:8" ht="16.5" x14ac:dyDescent="0.25">
      <c r="A48" s="41"/>
    </row>
    <row r="49" spans="1:1" ht="16.5" x14ac:dyDescent="0.25">
      <c r="A49" s="41"/>
    </row>
  </sheetData>
  <sheetProtection sheet="1" objects="1" scenarios="1"/>
  <mergeCells count="7">
    <mergeCell ref="A42:H42"/>
    <mergeCell ref="A40:H40"/>
    <mergeCell ref="A41:H41"/>
    <mergeCell ref="A8:H8"/>
    <mergeCell ref="A11:H11"/>
    <mergeCell ref="A12:H12"/>
    <mergeCell ref="A39:H39"/>
  </mergeCells>
  <conditionalFormatting sqref="D16:D27">
    <cfRule type="colorScale" priority="1">
      <colorScale>
        <cfvo type="min"/>
        <cfvo type="max"/>
        <color rgb="FFFF7128"/>
        <color rgb="FFFFEF9C"/>
      </colorScale>
    </cfRule>
    <cfRule type="expression" dxfId="0" priority="2">
      <formula>ISBLANK(D16)</formula>
    </cfRule>
  </conditionalFormatting>
  <dataValidations count="2">
    <dataValidation type="custom" errorStyle="warning" showInputMessage="1" showErrorMessage="1" error="Valore non ammesso." prompt="Inserire percentuale tra 0 e 100 con max due cifre decimali." sqref="D16:D27" xr:uid="{00000000-0002-0000-0000-000000000000}">
      <formula1>AND(ISNUMBER(D16),D16&gt;=0,D16&lt;=100,D16=ROUND(D16,2))</formula1>
    </dataValidation>
    <dataValidation type="decimal" error="Inserire un valore compreso tra 0 e 100" sqref="D16:D27" xr:uid="{00000000-0002-0000-0000-000001000000}">
      <formula1>0</formula1>
      <formula2>100</formula2>
    </dataValidation>
  </dataValidations>
  <hyperlinks>
    <hyperlink ref="A4" r:id="rId1" display="mailto:provincia.ancona@cert.provincia.ancona.it" xr:uid="{C451ACC4-E589-44AE-89E3-AB272C2FF32E}"/>
  </hyperlinks>
  <pageMargins left="0.75" right="0.75" top="1" bottom="1" header="0.5" footer="0.5"/>
  <pageSetup paperSize="9" scale="5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Ivano Carconi</dc:creator>
  <cp:keywords/>
  <dc:description/>
  <cp:lastModifiedBy>Ivano Carconi</cp:lastModifiedBy>
  <cp:revision/>
  <cp:lastPrinted>2026-09-01T15:14:01Z</cp:lastPrinted>
  <dcterms:created xsi:type="dcterms:W3CDTF">2026-09-01T08:24:48Z</dcterms:created>
  <dcterms:modified xsi:type="dcterms:W3CDTF">2026-09-03T14:12:08Z</dcterms:modified>
  <cp:category/>
  <cp:contentStatus/>
</cp:coreProperties>
</file>